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стя\Desktop\"/>
    </mc:Choice>
  </mc:AlternateContent>
  <bookViews>
    <workbookView xWindow="0" yWindow="0" windowWidth="20490" windowHeight="6585"/>
  </bookViews>
  <sheets>
    <sheet name="Лист1" sheetId="1" r:id="rId1"/>
  </sheets>
  <definedNames>
    <definedName name="_xlnm._FilterDatabase" localSheetId="0" hidden="1">Лист1!$A$2:$S$41</definedName>
    <definedName name="_xlnm.Print_Area" localSheetId="0">Лист1!$A$1:$S$41</definedName>
  </definedNames>
  <calcPr calcId="162913"/>
</workbook>
</file>

<file path=xl/calcChain.xml><?xml version="1.0" encoding="utf-8"?>
<calcChain xmlns="http://schemas.openxmlformats.org/spreadsheetml/2006/main">
  <c r="P28" i="1" l="1"/>
  <c r="P4" i="1"/>
  <c r="O11" i="1"/>
  <c r="P11" i="1"/>
  <c r="Q11" i="1"/>
  <c r="R11" i="1"/>
  <c r="S11" i="1"/>
  <c r="P31" i="1"/>
  <c r="O4" i="1"/>
  <c r="O31" i="1"/>
  <c r="R13" i="1"/>
  <c r="P29" i="1"/>
  <c r="P13" i="1"/>
  <c r="O13" i="1"/>
  <c r="Q31" i="1"/>
  <c r="R31" i="1"/>
  <c r="S31" i="1"/>
  <c r="E39" i="1" l="1"/>
  <c r="F39" i="1"/>
  <c r="G39" i="1"/>
  <c r="H39" i="1"/>
  <c r="I39" i="1"/>
  <c r="P25" i="1"/>
  <c r="O25" i="1"/>
  <c r="S29" i="1"/>
  <c r="R29" i="1"/>
  <c r="Q29" i="1"/>
  <c r="O29" i="1"/>
  <c r="S25" i="1"/>
  <c r="R25" i="1"/>
  <c r="Q25" i="1"/>
  <c r="S17" i="1"/>
  <c r="R17" i="1"/>
  <c r="Q17" i="1"/>
  <c r="P17" i="1"/>
  <c r="O17" i="1"/>
  <c r="Q4" i="1"/>
  <c r="S13" i="1" l="1"/>
  <c r="Q13" i="1"/>
  <c r="S4" i="1"/>
  <c r="R4" i="1"/>
  <c r="S41" i="1" l="1"/>
  <c r="J6" i="1"/>
  <c r="I6" i="1"/>
  <c r="H6" i="1"/>
  <c r="G6" i="1"/>
  <c r="F6" i="1"/>
  <c r="E6" i="1"/>
  <c r="F4" i="1"/>
  <c r="G4" i="1"/>
  <c r="H4" i="1"/>
  <c r="I4" i="1"/>
  <c r="J4" i="1"/>
  <c r="J5" i="1"/>
  <c r="I5" i="1"/>
  <c r="H5" i="1"/>
  <c r="G5" i="1"/>
  <c r="F5" i="1"/>
  <c r="E5" i="1"/>
  <c r="P41" i="1" l="1"/>
  <c r="O41" i="1"/>
  <c r="E4" i="1" l="1"/>
  <c r="F40" i="1" l="1"/>
  <c r="E40" i="1"/>
  <c r="F38" i="1"/>
  <c r="E38" i="1"/>
  <c r="F37" i="1"/>
  <c r="E37" i="1"/>
  <c r="J40" i="1"/>
  <c r="I40" i="1"/>
  <c r="H40" i="1"/>
  <c r="G40" i="1"/>
  <c r="J38" i="1"/>
  <c r="I38" i="1"/>
  <c r="H38" i="1"/>
  <c r="G38" i="1"/>
  <c r="J37" i="1"/>
  <c r="I37" i="1"/>
  <c r="H37" i="1"/>
  <c r="G37" i="1"/>
  <c r="J12" i="1" l="1"/>
  <c r="I12" i="1"/>
  <c r="H12" i="1"/>
  <c r="G12" i="1"/>
  <c r="F12" i="1"/>
  <c r="E12" i="1"/>
  <c r="G34" i="1" l="1"/>
  <c r="G41" i="1" s="1"/>
  <c r="J34" i="1" l="1"/>
  <c r="J41" i="1" s="1"/>
  <c r="I34" i="1"/>
  <c r="I41" i="1" s="1"/>
  <c r="H34" i="1"/>
  <c r="H41" i="1" s="1"/>
  <c r="F34" i="1"/>
  <c r="F41" i="1" s="1"/>
  <c r="E34" i="1"/>
  <c r="E41" i="1" s="1"/>
</calcChain>
</file>

<file path=xl/sharedStrings.xml><?xml version="1.0" encoding="utf-8"?>
<sst xmlns="http://schemas.openxmlformats.org/spreadsheetml/2006/main" count="165" uniqueCount="104">
  <si>
    <t>сохранение, использование и популяризация объектов культурного наследия (памятников истории и культуры), находящихся в собственности поселения, охрана объектов культурного наследия (памятников истории и культуры) местного (муниципального) значения, расположенных на территории поселения;</t>
  </si>
  <si>
    <t xml:space="preserve">План </t>
  </si>
  <si>
    <t>Факт</t>
  </si>
  <si>
    <t>0412</t>
  </si>
  <si>
    <t>0801</t>
  </si>
  <si>
    <t>0503</t>
  </si>
  <si>
    <t>0502</t>
  </si>
  <si>
    <t>0309</t>
  </si>
  <si>
    <t>0113</t>
  </si>
  <si>
    <t>0409</t>
  </si>
  <si>
    <t>0314</t>
  </si>
  <si>
    <t>0102</t>
  </si>
  <si>
    <t>0104</t>
  </si>
  <si>
    <t>0106</t>
  </si>
  <si>
    <t>0203</t>
  </si>
  <si>
    <t>0111</t>
  </si>
  <si>
    <t>0107</t>
  </si>
  <si>
    <t>2014 (отчет)</t>
  </si>
  <si>
    <t>2015  (по состоянию на 31.12.2015)</t>
  </si>
  <si>
    <t>0310</t>
  </si>
  <si>
    <t>условно утвержденные расходы</t>
  </si>
  <si>
    <t>Содержание расходного обязательства</t>
  </si>
  <si>
    <t>Код главного  расплрядителя   средств местного бюджета</t>
  </si>
  <si>
    <t>Вид расходного обязательства (по функциональной и экономической  классификации)</t>
  </si>
  <si>
    <t>Код расходного обязательства</t>
  </si>
  <si>
    <t xml:space="preserve">Нормативное правовое регулирование </t>
  </si>
  <si>
    <t>Введение  расходного обязательства</t>
  </si>
  <si>
    <t>Установление</t>
  </si>
  <si>
    <t>Финансовое обеспечение</t>
  </si>
  <si>
    <t>Расходование средств на  исполнение</t>
  </si>
  <si>
    <t>0102   Функционирование высшего  должностного   лица   субъекта   Российской Федерации и органа местного самоуправления</t>
  </si>
  <si>
    <t>Обеспечение деятельности высшего должностного лица местного самоуправления</t>
  </si>
  <si>
    <t>0100  Общегосударственные вопросы</t>
  </si>
  <si>
    <t>Обеспечение деятельности местной администрации</t>
  </si>
  <si>
    <t>0104  Функционирование   Правительства   Российской Федерации, высших   органов    исполнительной власти субъектов   Российской Федерации, местных администраций</t>
  </si>
  <si>
    <t>0106                             Обеспечение деятельности финансовых. налоговых и томоженных органов и органов финансового надзора</t>
  </si>
  <si>
    <t>Внешбюджетные трансферты на  осуществление части  полномочий контрольных органов</t>
  </si>
  <si>
    <t>0113                             Другие общегосударственные вопросы</t>
  </si>
  <si>
    <t>0200   Национальная оборона</t>
  </si>
  <si>
    <t xml:space="preserve">0203   Мобилизационная  и вневойсковая подготовка </t>
  </si>
  <si>
    <t xml:space="preserve">25) Организация  и осуществление  мероприятий по мобилизационной подготовке муниципальных предприятий и учреждений ,  находящихся на территории поселения </t>
  </si>
  <si>
    <t>Устав МО</t>
  </si>
  <si>
    <t>Бюджет МО</t>
  </si>
  <si>
    <t>0300   Национальная     безопасность    и    правоохранительная деятельность</t>
  </si>
  <si>
    <t>0309   Предупреждение и ликвидация   последствий   чрезвычайных  ситуаций и стихийных бедствий, гражданская оборона</t>
  </si>
  <si>
    <t>0310  Обеспечение первичных мер пожарной безопасности в границах населенных пунктов поселения</t>
  </si>
  <si>
    <t>Оргшанизация и осуществление первичных мер пожарной безопасности в границах населенных пунктов поселения</t>
  </si>
  <si>
    <t>0400 Национальная экономика</t>
  </si>
  <si>
    <t>0409   Дорожное хозяйство</t>
  </si>
  <si>
    <t>5) содержание и строительство автомобильных дорог общего пользования, мостов и иных транспортных инженерных сооружений в границах населенных пунктов поселения, за исключением автомобильных дорог общего пользования, мостов и иных транспортных инженерных сооружений федерального и регионального значения;</t>
  </si>
  <si>
    <t>Обеспечение организационно и материально-технической  подготовки и проведения муниципальных выборов, местного референдума, голосования по отзыву депутата, члена выборного органа местного самоуправления, выборного должностного лица местного самоуправления, голосования по вопросам изменения границ муниципального образования, преобразования муниципального образования</t>
  </si>
  <si>
    <t>О107                                       Обеспечение и проведени е выборов и референдумов</t>
  </si>
  <si>
    <t>0111                                   Резервные фонды</t>
  </si>
  <si>
    <t>Резервные фонды муниципального образования</t>
  </si>
  <si>
    <t>0412  Другие вопросы в области национальной экономики</t>
  </si>
  <si>
    <t>Иные  межбюджетные трансферты  на исполнение переданных полномочий  на осуществление  переданных полномочий по градостроительной деятельности                                   Содействие в развитии сельскохозяйственного производства, создание условий для развития малого предпринимательства</t>
  </si>
  <si>
    <t>0502 Коммунальное хозяйство</t>
  </si>
  <si>
    <t>3)Организация,  владение, пользование и распоряжение имуществом, находящимся в муниципальной собственности поселения;                                                                                    17) формирование  архивных фондов поселения ;</t>
  </si>
  <si>
    <t xml:space="preserve">8)Организация мероприятий, участие в предупреждении и ликвидации последствий чрезвычайных ситуаций в границах поселения;                                                                                                                                                                                         23) организация и осуществление мероприятий по гражданской обороне, защите населения и территории поселения от чрезвычайных ситуаций природного и техногенного характера; </t>
  </si>
  <si>
    <t>0503 Благоустройство</t>
  </si>
  <si>
    <t>21) организация освещения улиц и установки указателей с названиями улиц и номерами домов;</t>
  </si>
  <si>
    <t xml:space="preserve">19) организация благоустройства и озеленения территории поселения, использования и охраны городских лесов, расположенных в границах населенных пунктов поселения;
</t>
  </si>
  <si>
    <t>Программа по обеспечению пожарной безопасности  Утверждена постановлением от  22.07.2013 г  № 98</t>
  </si>
  <si>
    <t>0800 Культура, кинемотография и средства массовой информации</t>
  </si>
  <si>
    <t>0801   Культура</t>
  </si>
  <si>
    <t>11) организация библиотечного обслуживания населения;                           12) создание условий для организации досуга и обеспечения жителей поселения                                                     15) создание условий для массового отдыха жителей поселения и организация обустройства мест массового отдыха населения;услугами организаций культуры;</t>
  </si>
  <si>
    <t>Основы законодательства о культуре в РФ</t>
  </si>
  <si>
    <t>0806</t>
  </si>
  <si>
    <t>0806 Другие вопросы  в области культуры, кинематографии, средства массовой информации</t>
  </si>
  <si>
    <t>12) создание условий для организации досуга и обеспечения жителей поселения услугами организаций культуры;</t>
  </si>
  <si>
    <t>14) обеспечение условий для развития на территории поселения массовой физической культуры и спорта;</t>
  </si>
  <si>
    <t>1100 Здравоохранение и спорт</t>
  </si>
  <si>
    <t>1000 Социальная полттика</t>
  </si>
  <si>
    <t xml:space="preserve">Доплата к пенсиям государственных служащих субъектов РФ и муниципальных служащих
</t>
  </si>
  <si>
    <t>итого</t>
  </si>
  <si>
    <t>"Жилищный кодекс Российской Федерации"(ред. от 31.01.2016)</t>
  </si>
  <si>
    <t>Порядок создания  и использования  резервов материальных ресурсов для  ликвидации чрезвычайных ситуаций природного и техногенного характера утверж. постановл. от 17.05.2013г № 70  ; Постановл. От 27.02.2007г № 14 "О Создании учебно-консультативного пункта по ГО и ЧС и организации его работы на территории Ташаринского сельсовета"  Порядок  подготовки к ведению и ведения гражданской обороны в Ташар.с/с Постановлением от 05.02.2009 № 9</t>
  </si>
  <si>
    <r>
      <rPr>
        <b/>
        <sz val="13"/>
        <color theme="1"/>
        <rFont val="Times New Roman"/>
        <family val="1"/>
        <charset val="204"/>
      </rPr>
      <t>0500 Жилищно-коммунальное хозяйств</t>
    </r>
    <r>
      <rPr>
        <sz val="13"/>
        <color theme="1"/>
        <rFont val="Times New Roman"/>
        <family val="1"/>
        <charset val="204"/>
      </rPr>
      <t>о</t>
    </r>
  </si>
  <si>
    <t>9999999999</t>
  </si>
  <si>
    <t>РЕЕСТР РАСХОДНЫХ ОБЯЗАТЕЛЬСТВ  АДМИНИСТРАЦИИ ДЗЕРЖИНСКОГО СЕЛЬСОВЕТА ДЗЕРЖИНСКОГО РАЙОНА КРАСНОЯРСКОГО КРАЯ НА 2021-2023 ГОДЫ                                                                                                                                        в руб.</t>
  </si>
  <si>
    <t xml:space="preserve"> 2020 (отчет)</t>
  </si>
  <si>
    <t>Решение Дзержинского сельского совета депутатов № 25-153 от 28.11.2019г " О передачи части полномочий органам местного самоуправления муниципального района по осуществлению внешнегомуниципального финансового контроля, Решение Дзержинского сельского совета депутатов № 25-154 от 28.11.2019г " О передачи части полномочий органам местного самоуправления муниципального района по осуществлению внутреннего муниципального финансового контроля</t>
  </si>
  <si>
    <t xml:space="preserve">ФЗ-131"Об общих принципах организации местного самоуправления в Российской Федерации"(ред. от 20.07.2020)(с изм. и доп., вступ. в силу с 20.08.2020)_x000D_
</t>
  </si>
  <si>
    <t>ФЗ-131"Об общих принципах организации местного самоуправления в Российской Федерации"(ред. от 20.07.2020)(с изм. и доп., вступ. в силу с 20.08.2020)</t>
  </si>
  <si>
    <t xml:space="preserve">    ФЗ-131"Об общих принципах организации местного самоуправления в Российской Федерации"(ред. от 20.07.2020)(с изм. и доп., вступ. в силу с 20.08.2020)
                    </t>
  </si>
  <si>
    <t xml:space="preserve">ФЗ-131"Об общих принципах организации местного самоуправления в Российской Федерации"(ред. от 20.07.2020)(с изм. и доп., вступ. в силу с 20.08.2020)
</t>
  </si>
  <si>
    <t>Защита населения и территории от чрезвычайных ситуаций природного и техногенного характера, гражданская оборона</t>
  </si>
  <si>
    <t>ожидаемые</t>
  </si>
  <si>
    <t>Решение Дзержинского сельского совета депутатов № 25-156 от 28.11.2019г " О передачи части полномочий органам местного самоуправления муниципального района по осуществлению градостроительной деятельности</t>
  </si>
  <si>
    <t>810</t>
  </si>
  <si>
    <t>1102</t>
  </si>
  <si>
    <t>1102 Физическая культура и спорт</t>
  </si>
  <si>
    <t>0500 Жилищно-коммунальное хозяйство</t>
  </si>
  <si>
    <t>Организация в границах поселения электро-,  водоснабжения населения, водоотведения</t>
  </si>
  <si>
    <t>Решение Дзержинского сельского совета депутатов № 25-158 от 28.11.2019г " О передачи части полномочий по решению отдельных вопросов местного значения в области создания условий для организаций досуга и обеспечения жителей Дзержинского сельсовета Дзержинского района услугами организации культуры, органам местного самоуправления Дзержинского района Красноярского края.</t>
  </si>
  <si>
    <t>1006</t>
  </si>
  <si>
    <t>1006 Социальная политика</t>
  </si>
  <si>
    <t>«О внесении изменений в ст.8 Закона края «О гарантиях осуществления</t>
  </si>
  <si>
    <t>полномочий депутата, члена выборного органа местного самоуправления,</t>
  </si>
  <si>
    <t xml:space="preserve"> Закон Красноярского края от 29.06.2017 года № 3-839 «О внесении изменений в ст.8 Закона края «О гарантиях осуществления
полномочий депутата, члена выборного органа местного самоуправления,
выборного должностного лица местного самоуправления в Красноярском
крае»,</t>
  </si>
  <si>
    <t>Решение Дзержинского сельского совета депутатов № 25-155 от 28.11.2019г О передаче осуществления части полномочий органов местного
самоуправления поселения органам местного самоуправления
муниципального района по расчету и назначению муниципальной пенсии за
выслугу лет выборным должностным лицам, лицам замещавшим должности
муниципальной службы</t>
  </si>
  <si>
    <t>Решение Дзержинского сельского совета депутатов № 26-169 от 26.12.2019гО несении изменений в правила благоустройства территории Дзержинского сельсовета</t>
  </si>
  <si>
    <t xml:space="preserve"> Федеральным законом от 01.12.1994 N 69-ФЗ "О пожарной безопасности", Законом Красноярского края от 24.12.2004 N 13-2821 "О пожарной безопасности в Красноярском крае"</t>
  </si>
  <si>
    <t>Постановление № 54-п от 04.04.2012 Об утверждении положения о резервном фонде администрации Дзержинского сельсовета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</si>
</sst>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р_.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Yandex-sans"/>
    </font>
    <font>
      <b/>
      <sz val="12"/>
      <color rgb="FF21252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0" borderId="1" xfId="0" applyFont="1" applyBorder="1"/>
    <xf numFmtId="164" fontId="4" fillId="2" borderId="1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64" fontId="6" fillId="3" borderId="3" xfId="0" applyNumberFormat="1" applyFont="1" applyFill="1" applyBorder="1" applyAlignment="1">
      <alignment vertical="center" wrapText="1"/>
    </xf>
    <xf numFmtId="164" fontId="6" fillId="3" borderId="1" xfId="0" applyNumberFormat="1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64" fontId="4" fillId="2" borderId="20" xfId="0" applyNumberFormat="1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center" wrapText="1"/>
    </xf>
    <xf numFmtId="164" fontId="4" fillId="0" borderId="3" xfId="0" applyNumberFormat="1" applyFont="1" applyFill="1" applyBorder="1" applyAlignment="1">
      <alignment vertical="center" wrapText="1"/>
    </xf>
    <xf numFmtId="0" fontId="0" fillId="0" borderId="1" xfId="0" applyBorder="1" applyAlignment="1"/>
    <xf numFmtId="0" fontId="5" fillId="0" borderId="1" xfId="0" applyFont="1" applyFill="1" applyBorder="1" applyAlignment="1">
      <alignment horizontal="center" wrapText="1"/>
    </xf>
    <xf numFmtId="49" fontId="5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23" xfId="0" applyFont="1" applyBorder="1" applyAlignment="1">
      <alignment vertical="top" wrapText="1"/>
    </xf>
    <xf numFmtId="0" fontId="7" fillId="0" borderId="24" xfId="0" applyFont="1" applyBorder="1" applyAlignment="1">
      <alignment vertical="top" wrapText="1"/>
    </xf>
    <xf numFmtId="164" fontId="4" fillId="2" borderId="4" xfId="0" applyNumberFormat="1" applyFont="1" applyFill="1" applyBorder="1" applyAlignment="1">
      <alignment vertical="center" wrapText="1"/>
    </xf>
    <xf numFmtId="164" fontId="4" fillId="2" borderId="16" xfId="0" applyNumberFormat="1" applyFont="1" applyFill="1" applyBorder="1" applyAlignment="1">
      <alignment vertical="center" wrapText="1"/>
    </xf>
    <xf numFmtId="49" fontId="5" fillId="0" borderId="10" xfId="0" applyNumberFormat="1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7" fillId="0" borderId="4" xfId="0" applyFont="1" applyBorder="1" applyAlignment="1">
      <alignment horizontal="left" wrapText="1"/>
    </xf>
    <xf numFmtId="0" fontId="7" fillId="0" borderId="1" xfId="0" applyFont="1" applyBorder="1" applyAlignment="1">
      <alignment horizontal="justify" vertical="top" wrapText="1"/>
    </xf>
    <xf numFmtId="0" fontId="1" fillId="0" borderId="20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164" fontId="4" fillId="2" borderId="3" xfId="0" applyNumberFormat="1" applyFont="1" applyFill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7" fillId="0" borderId="4" xfId="0" applyFont="1" applyBorder="1" applyAlignment="1">
      <alignment horizontal="justify" vertical="top" wrapText="1"/>
    </xf>
    <xf numFmtId="0" fontId="1" fillId="0" borderId="27" xfId="0" applyFont="1" applyBorder="1" applyAlignment="1">
      <alignment vertical="center" wrapText="1"/>
    </xf>
    <xf numFmtId="0" fontId="7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49" fontId="5" fillId="0" borderId="28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justify" vertical="top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7" fillId="0" borderId="0" xfId="0" applyFont="1" applyAlignment="1">
      <alignment vertical="center" wrapText="1"/>
    </xf>
    <xf numFmtId="49" fontId="7" fillId="0" borderId="1" xfId="0" applyNumberFormat="1" applyFont="1" applyBorder="1" applyAlignment="1">
      <alignment horizontal="left" vertical="top" wrapText="1"/>
    </xf>
    <xf numFmtId="0" fontId="7" fillId="0" borderId="0" xfId="0" applyFont="1" applyAlignment="1">
      <alignment wrapText="1"/>
    </xf>
    <xf numFmtId="0" fontId="5" fillId="0" borderId="24" xfId="0" applyFont="1" applyBorder="1" applyAlignment="1">
      <alignment horizontal="justify" vertical="top" wrapText="1"/>
    </xf>
    <xf numFmtId="164" fontId="4" fillId="0" borderId="25" xfId="0" applyNumberFormat="1" applyFont="1" applyFill="1" applyBorder="1" applyAlignment="1">
      <alignment vertical="center" wrapText="1"/>
    </xf>
    <xf numFmtId="0" fontId="0" fillId="2" borderId="0" xfId="0" applyFill="1"/>
    <xf numFmtId="49" fontId="5" fillId="0" borderId="26" xfId="0" applyNumberFormat="1" applyFont="1" applyBorder="1" applyAlignment="1">
      <alignment vertical="center" wrapText="1"/>
    </xf>
    <xf numFmtId="0" fontId="7" fillId="0" borderId="23" xfId="0" applyFont="1" applyBorder="1" applyAlignment="1">
      <alignment horizontal="justify" vertical="top" wrapText="1"/>
    </xf>
    <xf numFmtId="164" fontId="4" fillId="4" borderId="1" xfId="0" applyNumberFormat="1" applyFont="1" applyFill="1" applyBorder="1" applyAlignment="1">
      <alignment vertical="center" wrapText="1"/>
    </xf>
    <xf numFmtId="164" fontId="4" fillId="4" borderId="20" xfId="0" applyNumberFormat="1" applyFont="1" applyFill="1" applyBorder="1" applyAlignment="1">
      <alignment vertical="center" wrapText="1"/>
    </xf>
    <xf numFmtId="164" fontId="4" fillId="4" borderId="3" xfId="0" applyNumberFormat="1" applyFont="1" applyFill="1" applyBorder="1" applyAlignment="1">
      <alignment vertical="center" wrapText="1"/>
    </xf>
    <xf numFmtId="49" fontId="5" fillId="4" borderId="26" xfId="0" applyNumberFormat="1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top" wrapText="1"/>
    </xf>
    <xf numFmtId="0" fontId="1" fillId="4" borderId="20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justify"/>
    </xf>
    <xf numFmtId="164" fontId="6" fillId="4" borderId="3" xfId="0" applyNumberFormat="1" applyFont="1" applyFill="1" applyBorder="1" applyAlignment="1">
      <alignment vertical="center" wrapText="1"/>
    </xf>
    <xf numFmtId="164" fontId="6" fillId="4" borderId="1" xfId="0" applyNumberFormat="1" applyFont="1" applyFill="1" applyBorder="1" applyAlignment="1">
      <alignment vertical="center" wrapText="1"/>
    </xf>
    <xf numFmtId="49" fontId="5" fillId="4" borderId="15" xfId="0" applyNumberFormat="1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top" wrapText="1"/>
    </xf>
    <xf numFmtId="0" fontId="1" fillId="4" borderId="2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wrapText="1"/>
    </xf>
    <xf numFmtId="0" fontId="7" fillId="4" borderId="1" xfId="0" applyFont="1" applyFill="1" applyBorder="1" applyAlignment="1">
      <alignment horizontal="justify" vertical="top" wrapText="1"/>
    </xf>
    <xf numFmtId="0" fontId="1" fillId="4" borderId="1" xfId="0" applyFont="1" applyFill="1" applyBorder="1" applyAlignment="1">
      <alignment vertical="top" wrapText="1"/>
    </xf>
    <xf numFmtId="0" fontId="7" fillId="4" borderId="1" xfId="0" applyFont="1" applyFill="1" applyBorder="1" applyAlignment="1">
      <alignment horizontal="justify" vertical="top"/>
    </xf>
    <xf numFmtId="49" fontId="11" fillId="4" borderId="15" xfId="0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top" wrapText="1"/>
    </xf>
    <xf numFmtId="0" fontId="2" fillId="4" borderId="26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justify" vertical="top"/>
    </xf>
    <xf numFmtId="164" fontId="9" fillId="4" borderId="3" xfId="0" applyNumberFormat="1" applyFont="1" applyFill="1" applyBorder="1" applyAlignment="1">
      <alignment vertical="center" wrapText="1"/>
    </xf>
    <xf numFmtId="164" fontId="9" fillId="4" borderId="1" xfId="0" applyNumberFormat="1" applyFont="1" applyFill="1" applyBorder="1" applyAlignment="1">
      <alignment vertical="center" wrapText="1"/>
    </xf>
    <xf numFmtId="164" fontId="9" fillId="4" borderId="20" xfId="0" applyNumberFormat="1" applyFont="1" applyFill="1" applyBorder="1" applyAlignment="1">
      <alignment vertical="center" wrapText="1"/>
    </xf>
    <xf numFmtId="49" fontId="5" fillId="4" borderId="1" xfId="0" applyNumberFormat="1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justify" vertical="top" wrapText="1"/>
    </xf>
    <xf numFmtId="164" fontId="10" fillId="4" borderId="3" xfId="0" applyNumberFormat="1" applyFont="1" applyFill="1" applyBorder="1" applyAlignment="1">
      <alignment vertical="center" wrapText="1"/>
    </xf>
    <xf numFmtId="164" fontId="10" fillId="4" borderId="1" xfId="0" applyNumberFormat="1" applyFont="1" applyFill="1" applyBorder="1" applyAlignment="1">
      <alignment vertical="center" wrapText="1"/>
    </xf>
    <xf numFmtId="4" fontId="10" fillId="4" borderId="1" xfId="0" applyNumberFormat="1" applyFont="1" applyFill="1" applyBorder="1" applyAlignment="1">
      <alignment vertical="center" wrapText="1"/>
    </xf>
    <xf numFmtId="49" fontId="11" fillId="4" borderId="4" xfId="0" applyNumberFormat="1" applyFont="1" applyFill="1" applyBorder="1" applyAlignment="1">
      <alignment vertical="center" wrapText="1"/>
    </xf>
    <xf numFmtId="0" fontId="13" fillId="4" borderId="0" xfId="0" applyFont="1" applyFill="1" applyAlignment="1">
      <alignment vertical="center"/>
    </xf>
    <xf numFmtId="0" fontId="12" fillId="4" borderId="20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164" fontId="10" fillId="4" borderId="17" xfId="0" applyNumberFormat="1" applyFont="1" applyFill="1" applyBorder="1" applyAlignment="1">
      <alignment vertical="center" wrapText="1"/>
    </xf>
    <xf numFmtId="164" fontId="10" fillId="4" borderId="15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49" fontId="5" fillId="0" borderId="15" xfId="0" applyNumberFormat="1" applyFont="1" applyBorder="1" applyAlignment="1">
      <alignment vertical="center" wrapText="1"/>
    </xf>
    <xf numFmtId="0" fontId="7" fillId="0" borderId="24" xfId="0" applyFont="1" applyBorder="1" applyAlignment="1">
      <alignment vertical="top" wrapText="1"/>
    </xf>
    <xf numFmtId="164" fontId="4" fillId="0" borderId="20" xfId="0" applyNumberFormat="1" applyFont="1" applyFill="1" applyBorder="1" applyAlignment="1">
      <alignment vertical="center" wrapText="1"/>
    </xf>
    <xf numFmtId="164" fontId="1" fillId="0" borderId="4" xfId="0" applyNumberFormat="1" applyFont="1" applyFill="1" applyBorder="1" applyAlignment="1">
      <alignment vertical="center" wrapText="1"/>
    </xf>
    <xf numFmtId="164" fontId="1" fillId="0" borderId="3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5" fillId="3" borderId="3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11" fillId="4" borderId="3" xfId="0" applyNumberFormat="1" applyFont="1" applyFill="1" applyBorder="1" applyAlignment="1">
      <alignment vertical="center"/>
    </xf>
    <xf numFmtId="4" fontId="11" fillId="4" borderId="1" xfId="0" applyNumberFormat="1" applyFont="1" applyFill="1" applyBorder="1" applyAlignment="1">
      <alignment vertical="center"/>
    </xf>
    <xf numFmtId="4" fontId="11" fillId="4" borderId="4" xfId="0" applyNumberFormat="1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4" fontId="5" fillId="4" borderId="3" xfId="0" applyNumberFormat="1" applyFont="1" applyFill="1" applyBorder="1" applyAlignment="1">
      <alignment vertical="center"/>
    </xf>
    <xf numFmtId="4" fontId="5" fillId="4" borderId="1" xfId="0" applyNumberFormat="1" applyFont="1" applyFill="1" applyBorder="1" applyAlignment="1">
      <alignment vertical="center"/>
    </xf>
    <xf numFmtId="4" fontId="5" fillId="4" borderId="4" xfId="0" applyNumberFormat="1" applyFont="1" applyFill="1" applyBorder="1" applyAlignment="1">
      <alignment vertical="center"/>
    </xf>
    <xf numFmtId="0" fontId="1" fillId="4" borderId="1" xfId="0" applyFont="1" applyFill="1" applyBorder="1"/>
    <xf numFmtId="164" fontId="4" fillId="4" borderId="1" xfId="0" applyNumberFormat="1" applyFont="1" applyFill="1" applyBorder="1"/>
    <xf numFmtId="164" fontId="4" fillId="4" borderId="20" xfId="0" applyNumberFormat="1" applyFont="1" applyFill="1" applyBorder="1"/>
    <xf numFmtId="164" fontId="4" fillId="4" borderId="3" xfId="0" applyNumberFormat="1" applyFont="1" applyFill="1" applyBorder="1"/>
    <xf numFmtId="164" fontId="5" fillId="4" borderId="3" xfId="0" applyNumberFormat="1" applyFont="1" applyFill="1" applyBorder="1"/>
    <xf numFmtId="164" fontId="5" fillId="4" borderId="1" xfId="0" applyNumberFormat="1" applyFont="1" applyFill="1" applyBorder="1"/>
    <xf numFmtId="164" fontId="4" fillId="2" borderId="1" xfId="0" applyNumberFormat="1" applyFont="1" applyFill="1" applyBorder="1"/>
    <xf numFmtId="164" fontId="4" fillId="2" borderId="0" xfId="0" applyNumberFormat="1" applyFont="1" applyFill="1" applyBorder="1"/>
    <xf numFmtId="164" fontId="4" fillId="0" borderId="1" xfId="0" applyNumberFormat="1" applyFont="1" applyFill="1" applyBorder="1"/>
    <xf numFmtId="164" fontId="4" fillId="0" borderId="0" xfId="0" applyNumberFormat="1" applyFont="1" applyFill="1" applyBorder="1"/>
    <xf numFmtId="0" fontId="5" fillId="3" borderId="0" xfId="0" applyFont="1" applyFill="1"/>
    <xf numFmtId="0" fontId="5" fillId="3" borderId="3" xfId="0" applyFont="1" applyFill="1" applyBorder="1"/>
    <xf numFmtId="0" fontId="5" fillId="3" borderId="1" xfId="0" applyFont="1" applyFill="1" applyBorder="1"/>
    <xf numFmtId="0" fontId="5" fillId="3" borderId="4" xfId="0" applyFont="1" applyFill="1" applyBorder="1"/>
    <xf numFmtId="49" fontId="5" fillId="0" borderId="1" xfId="0" applyNumberFormat="1" applyFont="1" applyBorder="1"/>
    <xf numFmtId="49" fontId="5" fillId="4" borderId="1" xfId="0" applyNumberFormat="1" applyFont="1" applyFill="1" applyBorder="1"/>
    <xf numFmtId="49" fontId="1" fillId="4" borderId="1" xfId="0" applyNumberFormat="1" applyFont="1" applyFill="1" applyBorder="1"/>
    <xf numFmtId="0" fontId="5" fillId="4" borderId="3" xfId="0" applyFont="1" applyFill="1" applyBorder="1"/>
    <xf numFmtId="0" fontId="5" fillId="4" borderId="1" xfId="0" applyFont="1" applyFill="1" applyBorder="1"/>
    <xf numFmtId="49" fontId="5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5" fillId="0" borderId="1" xfId="0" applyFont="1" applyBorder="1"/>
    <xf numFmtId="0" fontId="5" fillId="2" borderId="11" xfId="0" applyFont="1" applyFill="1" applyBorder="1"/>
    <xf numFmtId="0" fontId="5" fillId="2" borderId="12" xfId="0" applyFont="1" applyFill="1" applyBorder="1"/>
    <xf numFmtId="0" fontId="1" fillId="2" borderId="12" xfId="0" applyFont="1" applyFill="1" applyBorder="1"/>
    <xf numFmtId="164" fontId="4" fillId="2" borderId="12" xfId="0" applyNumberFormat="1" applyFont="1" applyFill="1" applyBorder="1"/>
    <xf numFmtId="164" fontId="4" fillId="2" borderId="0" xfId="0" applyNumberFormat="1" applyFont="1" applyFill="1"/>
    <xf numFmtId="164" fontId="4" fillId="2" borderId="2" xfId="0" applyNumberFormat="1" applyFont="1" applyFill="1" applyBorder="1"/>
    <xf numFmtId="164" fontId="5" fillId="2" borderId="1" xfId="0" applyNumberFormat="1" applyFont="1" applyFill="1" applyBorder="1"/>
    <xf numFmtId="2" fontId="5" fillId="3" borderId="3" xfId="0" applyNumberFormat="1" applyFont="1" applyFill="1" applyBorder="1" applyAlignment="1">
      <alignment vertical="center"/>
    </xf>
    <xf numFmtId="2" fontId="5" fillId="4" borderId="1" xfId="0" applyNumberFormat="1" applyFont="1" applyFill="1" applyBorder="1"/>
    <xf numFmtId="49" fontId="14" fillId="4" borderId="20" xfId="0" applyNumberFormat="1" applyFont="1" applyFill="1" applyBorder="1" applyAlignment="1">
      <alignment horizontal="left" vertical="center" wrapText="1"/>
    </xf>
    <xf numFmtId="49" fontId="5" fillId="0" borderId="15" xfId="0" applyNumberFormat="1" applyFont="1" applyBorder="1" applyAlignment="1">
      <alignment vertical="center" wrapText="1"/>
    </xf>
    <xf numFmtId="164" fontId="9" fillId="0" borderId="3" xfId="0" applyNumberFormat="1" applyFont="1" applyFill="1" applyBorder="1" applyAlignment="1">
      <alignment vertical="center" wrapText="1"/>
    </xf>
    <xf numFmtId="164" fontId="9" fillId="0" borderId="25" xfId="0" applyNumberFormat="1" applyFont="1" applyFill="1" applyBorder="1" applyAlignment="1">
      <alignment vertical="top" wrapText="1"/>
    </xf>
    <xf numFmtId="49" fontId="5" fillId="4" borderId="28" xfId="0" applyNumberFormat="1" applyFont="1" applyFill="1" applyBorder="1" applyAlignment="1">
      <alignment vertical="center" wrapText="1"/>
    </xf>
    <xf numFmtId="0" fontId="1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justify" vertical="top"/>
    </xf>
    <xf numFmtId="49" fontId="14" fillId="4" borderId="25" xfId="0" applyNumberFormat="1" applyFont="1" applyFill="1" applyBorder="1" applyAlignment="1">
      <alignment horizontal="left" vertical="center" wrapText="1"/>
    </xf>
    <xf numFmtId="49" fontId="14" fillId="4" borderId="1" xfId="0" applyNumberFormat="1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top" wrapText="1"/>
    </xf>
    <xf numFmtId="0" fontId="16" fillId="0" borderId="0" xfId="0" applyFont="1" applyAlignment="1">
      <alignment horizontal="left" vertical="center" wrapText="1"/>
    </xf>
    <xf numFmtId="164" fontId="3" fillId="3" borderId="3" xfId="0" applyNumberFormat="1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164" fontId="1" fillId="2" borderId="20" xfId="0" applyNumberFormat="1" applyFont="1" applyFill="1" applyBorder="1" applyAlignment="1">
      <alignment vertical="center" wrapText="1"/>
    </xf>
    <xf numFmtId="0" fontId="15" fillId="0" borderId="0" xfId="0" applyFont="1" applyAlignment="1">
      <alignment horizontal="left" vertical="top" wrapText="1"/>
    </xf>
    <xf numFmtId="0" fontId="1" fillId="0" borderId="24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49" fontId="5" fillId="0" borderId="32" xfId="0" applyNumberFormat="1" applyFont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7" fillId="0" borderId="24" xfId="0" applyFont="1" applyBorder="1" applyAlignment="1">
      <alignment vertical="top" wrapText="1"/>
    </xf>
    <xf numFmtId="0" fontId="7" fillId="0" borderId="30" xfId="0" applyFont="1" applyBorder="1" applyAlignment="1">
      <alignment vertical="top" wrapText="1"/>
    </xf>
    <xf numFmtId="0" fontId="1" fillId="0" borderId="10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0" fillId="0" borderId="16" xfId="0" applyBorder="1" applyAlignment="1">
      <alignment wrapText="1"/>
    </xf>
    <xf numFmtId="0" fontId="5" fillId="0" borderId="19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4" fillId="4" borderId="2" xfId="0" applyNumberFormat="1" applyFont="1" applyFill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3" fillId="4" borderId="2" xfId="0" applyNumberFormat="1" applyFont="1" applyFill="1" applyBorder="1" applyAlignment="1">
      <alignment vertical="center" wrapText="1"/>
    </xf>
    <xf numFmtId="0" fontId="13" fillId="4" borderId="20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vertical="center" wrapText="1"/>
    </xf>
    <xf numFmtId="49" fontId="14" fillId="4" borderId="20" xfId="0" applyNumberFormat="1" applyFont="1" applyFill="1" applyBorder="1" applyAlignment="1">
      <alignment horizontal="left" vertical="center" wrapText="1"/>
    </xf>
    <xf numFmtId="49" fontId="14" fillId="4" borderId="3" xfId="0" applyNumberFormat="1" applyFont="1" applyFill="1" applyBorder="1" applyAlignment="1">
      <alignment horizontal="left" vertical="center" wrapText="1"/>
    </xf>
    <xf numFmtId="0" fontId="1" fillId="4" borderId="20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14" fillId="4" borderId="20" xfId="0" applyFont="1" applyFill="1" applyBorder="1" applyAlignment="1">
      <alignment vertical="center" wrapText="1"/>
    </xf>
    <xf numFmtId="0" fontId="14" fillId="4" borderId="3" xfId="0" applyFont="1" applyFill="1" applyBorder="1" applyAlignment="1">
      <alignment vertical="center" wrapText="1"/>
    </xf>
    <xf numFmtId="0" fontId="13" fillId="4" borderId="2" xfId="0" applyFont="1" applyFill="1" applyBorder="1" applyAlignment="1">
      <alignment vertical="center" wrapText="1"/>
    </xf>
    <xf numFmtId="0" fontId="13" fillId="4" borderId="20" xfId="0" applyFont="1" applyFill="1" applyBorder="1" applyAlignment="1">
      <alignment vertical="center"/>
    </xf>
    <xf numFmtId="0" fontId="13" fillId="4" borderId="3" xfId="0" applyFont="1" applyFill="1" applyBorder="1" applyAlignment="1">
      <alignment vertical="center"/>
    </xf>
    <xf numFmtId="0" fontId="7" fillId="0" borderId="31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49" fontId="5" fillId="0" borderId="4" xfId="0" applyNumberFormat="1" applyFont="1" applyBorder="1" applyAlignment="1">
      <alignment vertical="center" wrapText="1"/>
    </xf>
    <xf numFmtId="49" fontId="5" fillId="0" borderId="15" xfId="0" applyNumberFormat="1" applyFont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view="pageBreakPreview" zoomScaleNormal="100" zoomScaleSheetLayoutView="100" workbookViewId="0">
      <pane xSplit="4" ySplit="3" topLeftCell="K18" activePane="bottomRight" state="frozen"/>
      <selection pane="topRight" activeCell="D1" sqref="D1"/>
      <selection pane="bottomLeft" activeCell="A4" sqref="A4"/>
      <selection pane="bottomRight" activeCell="M15" sqref="M15"/>
    </sheetView>
  </sheetViews>
  <sheetFormatPr defaultRowHeight="15"/>
  <cols>
    <col min="1" max="1" width="8.85546875" customWidth="1"/>
    <col min="2" max="2" width="26.42578125" customWidth="1"/>
    <col min="3" max="3" width="10.85546875" customWidth="1"/>
    <col min="4" max="4" width="31.7109375" customWidth="1"/>
    <col min="5" max="10" width="18" hidden="1" customWidth="1"/>
    <col min="11" max="11" width="22.28515625" customWidth="1"/>
    <col min="12" max="14" width="18" customWidth="1"/>
    <col min="15" max="15" width="20.7109375" customWidth="1"/>
    <col min="16" max="16" width="19.7109375" customWidth="1"/>
    <col min="17" max="17" width="20.85546875" customWidth="1"/>
    <col min="18" max="18" width="19.85546875" customWidth="1"/>
    <col min="19" max="19" width="20.7109375" customWidth="1"/>
  </cols>
  <sheetData>
    <row r="1" spans="1:19" ht="42.75" customHeight="1" thickBot="1">
      <c r="A1" s="160" t="s">
        <v>79</v>
      </c>
      <c r="B1" s="161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</row>
    <row r="2" spans="1:19" ht="45" customHeight="1">
      <c r="A2" s="184" t="s">
        <v>24</v>
      </c>
      <c r="B2" s="163" t="s">
        <v>23</v>
      </c>
      <c r="C2" s="170" t="s">
        <v>22</v>
      </c>
      <c r="D2" s="186" t="s">
        <v>21</v>
      </c>
      <c r="E2" s="178" t="s">
        <v>17</v>
      </c>
      <c r="F2" s="179"/>
      <c r="G2" s="179" t="s">
        <v>18</v>
      </c>
      <c r="H2" s="6">
        <v>2016</v>
      </c>
      <c r="I2" s="175">
        <v>2017</v>
      </c>
      <c r="J2" s="175">
        <v>2018</v>
      </c>
      <c r="K2" s="165" t="s">
        <v>25</v>
      </c>
      <c r="L2" s="166"/>
      <c r="M2" s="167" t="s">
        <v>28</v>
      </c>
      <c r="N2" s="169" t="s">
        <v>29</v>
      </c>
      <c r="O2" s="172" t="s">
        <v>80</v>
      </c>
      <c r="P2" s="173"/>
      <c r="Q2" s="174">
        <v>2021</v>
      </c>
      <c r="R2" s="20"/>
      <c r="S2" s="174">
        <v>2023</v>
      </c>
    </row>
    <row r="3" spans="1:19" ht="19.5" customHeight="1">
      <c r="A3" s="185"/>
      <c r="B3" s="164"/>
      <c r="C3" s="171"/>
      <c r="D3" s="187"/>
      <c r="E3" s="3" t="s">
        <v>1</v>
      </c>
      <c r="F3" s="2" t="s">
        <v>2</v>
      </c>
      <c r="G3" s="180"/>
      <c r="H3" s="7"/>
      <c r="I3" s="176"/>
      <c r="J3" s="177"/>
      <c r="K3" s="17" t="s">
        <v>26</v>
      </c>
      <c r="L3" s="17" t="s">
        <v>27</v>
      </c>
      <c r="M3" s="168"/>
      <c r="N3" s="164"/>
      <c r="O3" s="16" t="s">
        <v>1</v>
      </c>
      <c r="P3" s="14" t="s">
        <v>87</v>
      </c>
      <c r="Q3" s="174"/>
      <c r="R3" s="21">
        <v>2022</v>
      </c>
      <c r="S3" s="174"/>
    </row>
    <row r="4" spans="1:19" ht="57" customHeight="1" thickBot="1">
      <c r="A4" s="76"/>
      <c r="B4" s="83"/>
      <c r="C4" s="78"/>
      <c r="D4" s="78"/>
      <c r="E4" s="74" t="e">
        <f>#REF!+#REF!+#REF!+#REF!+#REF!+#REF!+#REF!+#REF!+#REF!+O4+#REF!</f>
        <v>#REF!</v>
      </c>
      <c r="F4" s="74" t="e">
        <f>#REF!+#REF!+#REF!+#REF!+#REF!+#REF!+#REF!+#REF!+#REF!+P4+#REF!</f>
        <v>#REF!</v>
      </c>
      <c r="G4" s="74" t="e">
        <f>#REF!+#REF!+#REF!+#REF!+#REF!+#REF!+#REF!+#REF!+#REF!+Q4+#REF!</f>
        <v>#REF!</v>
      </c>
      <c r="H4" s="74" t="e">
        <f>SUM(#REF!+#REF!+#REF!+#REF!+#REF!+#REF!+#REF!+#REF!+R4+#REF!)</f>
        <v>#REF!</v>
      </c>
      <c r="I4" s="74" t="e">
        <f>SUM(#REF!+#REF!+#REF!+#REF!+#REF!+#REF!+#REF!+#REF!+S4+#REF!)</f>
        <v>#REF!</v>
      </c>
      <c r="J4" s="75" t="e">
        <f>SUM(#REF!+#REF!+#REF!+#REF!+#REF!+#REF!+#REF!+#REF!+#REF!+#REF!)</f>
        <v>#REF!</v>
      </c>
      <c r="K4" s="84" t="s">
        <v>32</v>
      </c>
      <c r="L4" s="85"/>
      <c r="M4" s="85"/>
      <c r="N4" s="86"/>
      <c r="O4" s="87">
        <f>SUM(O5+O6+O7+O8+O9+O10)</f>
        <v>11133782</v>
      </c>
      <c r="P4" s="88">
        <f>SUM(P5+P6+P7+P8+P9+P10)</f>
        <v>11133782</v>
      </c>
      <c r="Q4" s="88">
        <f>SUM(Q5+Q6+Q7+Q8+Q9+Q10)</f>
        <v>7496127</v>
      </c>
      <c r="R4" s="88">
        <f>SUM(R5+R6+R7+R10)</f>
        <v>6895165</v>
      </c>
      <c r="S4" s="88">
        <f>SUM(S5+S6+S7+S10)</f>
        <v>6895165</v>
      </c>
    </row>
    <row r="5" spans="1:19" ht="135.75" thickBot="1">
      <c r="A5" s="29" t="s">
        <v>11</v>
      </c>
      <c r="B5" s="24" t="s">
        <v>30</v>
      </c>
      <c r="C5" s="30">
        <v>810</v>
      </c>
      <c r="D5" s="26" t="s">
        <v>31</v>
      </c>
      <c r="E5" s="27" t="e">
        <f>#REF!+#REF!+#REF!+#REF!+#REF!+#REF!+#REF!+#REF!+#REF!+O5+#REF!</f>
        <v>#REF!</v>
      </c>
      <c r="F5" s="27" t="e">
        <f>#REF!+#REF!+#REF!+#REF!+#REF!+#REF!+#REF!+#REF!+#REF!+P5+#REF!</f>
        <v>#REF!</v>
      </c>
      <c r="G5" s="27" t="e">
        <f>#REF!+#REF!+#REF!+#REF!+#REF!+#REF!+#REF!+#REF!+#REF!+Q5+#REF!</f>
        <v>#REF!</v>
      </c>
      <c r="H5" s="27" t="e">
        <f>#REF!+#REF!+#REF!+#REF!+#REF!+#REF!+#REF!+#REF!+#REF!+R5+#REF!</f>
        <v>#REF!</v>
      </c>
      <c r="I5" s="27" t="e">
        <f>#REF!+#REF!+#REF!+#REF!+#REF!+#REF!+#REF!+#REF!+#REF!+S5+#REF!</f>
        <v>#REF!</v>
      </c>
      <c r="J5" s="28" t="e">
        <f>#REF!+#REF!+#REF!+#REF!+#REF!+#REF!+#REF!+#REF!+#REF!+#REF!+#REF!</f>
        <v>#REF!</v>
      </c>
      <c r="K5" s="9" t="s">
        <v>83</v>
      </c>
      <c r="L5" s="93" t="s">
        <v>41</v>
      </c>
      <c r="M5" s="94" t="s">
        <v>41</v>
      </c>
      <c r="N5" s="94" t="s">
        <v>42</v>
      </c>
      <c r="O5" s="10">
        <v>990787.28</v>
      </c>
      <c r="P5" s="11">
        <v>990787.28</v>
      </c>
      <c r="Q5" s="11">
        <v>887287</v>
      </c>
      <c r="R5" s="11">
        <v>887287</v>
      </c>
      <c r="S5" s="11">
        <v>887287</v>
      </c>
    </row>
    <row r="6" spans="1:19" ht="152.25" customHeight="1" thickBot="1">
      <c r="A6" s="22" t="s">
        <v>12</v>
      </c>
      <c r="B6" s="31" t="s">
        <v>34</v>
      </c>
      <c r="C6" s="23">
        <v>810</v>
      </c>
      <c r="D6" s="25" t="s">
        <v>33</v>
      </c>
      <c r="E6" s="5" t="e">
        <f>#REF!+#REF!+#REF!+#REF!+#REF!+#REF!+#REF!+#REF!+#REF!+O6+#REF!</f>
        <v>#REF!</v>
      </c>
      <c r="F6" s="5" t="e">
        <f>#REF!+#REF!+#REF!+#REF!+#REF!+#REF!+#REF!+#REF!+#REF!+P6+#REF!</f>
        <v>#REF!</v>
      </c>
      <c r="G6" s="5" t="e">
        <f>#REF!+#REF!+#REF!+#REF!+#REF!+#REF!+#REF!+#REF!+#REF!+Q6+#REF!</f>
        <v>#REF!</v>
      </c>
      <c r="H6" s="5" t="e">
        <f>#REF!+#REF!+#REF!+#REF!+#REF!+#REF!+#REF!+#REF!+#REF!+R6+#REF!</f>
        <v>#REF!</v>
      </c>
      <c r="I6" s="5" t="e">
        <f>#REF!+#REF!+#REF!+#REF!+#REF!+#REF!+#REF!+#REF!+#REF!+S6+#REF!</f>
        <v>#REF!</v>
      </c>
      <c r="J6" s="15" t="e">
        <f>#REF!+#REF!+#REF!+#REF!+#REF!+#REF!+#REF!+#REF!+#REF!+#REF!+#REF!</f>
        <v>#REF!</v>
      </c>
      <c r="K6" s="9"/>
      <c r="L6" s="95" t="s">
        <v>41</v>
      </c>
      <c r="M6" s="94" t="s">
        <v>41</v>
      </c>
      <c r="N6" s="94" t="s">
        <v>42</v>
      </c>
      <c r="O6" s="10">
        <v>9771884.7200000007</v>
      </c>
      <c r="P6" s="11">
        <v>9771884.7200000007</v>
      </c>
      <c r="Q6" s="11">
        <v>6377730</v>
      </c>
      <c r="R6" s="11">
        <v>5876768</v>
      </c>
      <c r="S6" s="11">
        <v>5876768</v>
      </c>
    </row>
    <row r="7" spans="1:19" ht="231.75" customHeight="1">
      <c r="A7" s="12" t="s">
        <v>13</v>
      </c>
      <c r="B7" s="24" t="s">
        <v>35</v>
      </c>
      <c r="C7" s="30"/>
      <c r="D7" s="26" t="s">
        <v>36</v>
      </c>
      <c r="E7" s="5"/>
      <c r="F7" s="5"/>
      <c r="G7" s="5"/>
      <c r="H7" s="5"/>
      <c r="I7" s="5"/>
      <c r="J7" s="5"/>
      <c r="K7" s="40"/>
      <c r="L7" s="89"/>
      <c r="M7" s="96" t="s">
        <v>81</v>
      </c>
      <c r="N7" s="18" t="s">
        <v>42</v>
      </c>
      <c r="O7" s="10">
        <v>31110</v>
      </c>
      <c r="P7" s="11">
        <v>31110</v>
      </c>
      <c r="Q7" s="11">
        <v>31110</v>
      </c>
      <c r="R7" s="11">
        <v>31110</v>
      </c>
      <c r="S7" s="11">
        <v>31110</v>
      </c>
    </row>
    <row r="8" spans="1:19" ht="213" customHeight="1">
      <c r="A8" s="22" t="s">
        <v>16</v>
      </c>
      <c r="B8" s="24" t="s">
        <v>51</v>
      </c>
      <c r="C8" s="1">
        <v>810</v>
      </c>
      <c r="D8" s="1" t="s">
        <v>50</v>
      </c>
      <c r="E8" s="35"/>
      <c r="F8" s="5"/>
      <c r="G8" s="5"/>
      <c r="H8" s="5"/>
      <c r="I8" s="5"/>
      <c r="J8" s="15"/>
      <c r="K8" s="44" t="s">
        <v>85</v>
      </c>
      <c r="L8" s="19" t="s">
        <v>41</v>
      </c>
      <c r="M8" s="19" t="s">
        <v>41</v>
      </c>
      <c r="N8" s="19" t="s">
        <v>42</v>
      </c>
      <c r="O8" s="10">
        <v>140000</v>
      </c>
      <c r="P8" s="11">
        <v>140000</v>
      </c>
      <c r="Q8" s="11">
        <v>0</v>
      </c>
      <c r="R8" s="11">
        <v>0</v>
      </c>
      <c r="S8" s="11">
        <v>0</v>
      </c>
    </row>
    <row r="9" spans="1:19" ht="179.25" customHeight="1">
      <c r="A9" s="22" t="s">
        <v>15</v>
      </c>
      <c r="B9" s="46" t="s">
        <v>52</v>
      </c>
      <c r="C9" s="33">
        <v>810</v>
      </c>
      <c r="D9" s="1" t="s">
        <v>53</v>
      </c>
      <c r="E9" s="35"/>
      <c r="F9" s="5"/>
      <c r="G9" s="5"/>
      <c r="H9" s="5"/>
      <c r="I9" s="5"/>
      <c r="J9" s="15"/>
      <c r="K9" s="44" t="s">
        <v>83</v>
      </c>
      <c r="L9" s="19" t="s">
        <v>41</v>
      </c>
      <c r="M9" s="140" t="s">
        <v>103</v>
      </c>
      <c r="N9" s="19" t="s">
        <v>42</v>
      </c>
      <c r="O9" s="10">
        <v>100000</v>
      </c>
      <c r="P9" s="11">
        <v>100000</v>
      </c>
      <c r="Q9" s="11">
        <v>100000</v>
      </c>
      <c r="R9" s="11">
        <v>100000</v>
      </c>
      <c r="S9" s="11">
        <v>100000</v>
      </c>
    </row>
    <row r="10" spans="1:19" ht="156.75" customHeight="1">
      <c r="A10" s="22" t="s">
        <v>8</v>
      </c>
      <c r="B10" s="32" t="s">
        <v>37</v>
      </c>
      <c r="C10" s="33">
        <v>810</v>
      </c>
      <c r="D10" s="32" t="s">
        <v>57</v>
      </c>
      <c r="E10" s="35"/>
      <c r="F10" s="5"/>
      <c r="G10" s="5"/>
      <c r="H10" s="5"/>
      <c r="I10" s="5"/>
      <c r="J10" s="15"/>
      <c r="K10" s="44" t="s">
        <v>84</v>
      </c>
      <c r="L10" s="19" t="s">
        <v>41</v>
      </c>
      <c r="M10" s="19" t="s">
        <v>41</v>
      </c>
      <c r="N10" s="19" t="s">
        <v>42</v>
      </c>
      <c r="O10" s="10">
        <v>100000</v>
      </c>
      <c r="P10" s="11">
        <v>100000</v>
      </c>
      <c r="Q10" s="11">
        <v>100000</v>
      </c>
      <c r="R10" s="11">
        <v>100000</v>
      </c>
      <c r="S10" s="11">
        <v>100000</v>
      </c>
    </row>
    <row r="11" spans="1:19" ht="54.75" customHeight="1" thickBot="1">
      <c r="A11" s="76"/>
      <c r="B11" s="79"/>
      <c r="C11" s="78">
        <v>810</v>
      </c>
      <c r="D11" s="79"/>
      <c r="E11" s="73"/>
      <c r="F11" s="74"/>
      <c r="G11" s="74"/>
      <c r="H11" s="74"/>
      <c r="I11" s="74"/>
      <c r="J11" s="75"/>
      <c r="K11" s="189" t="s">
        <v>38</v>
      </c>
      <c r="L11" s="195"/>
      <c r="M11" s="195"/>
      <c r="N11" s="196"/>
      <c r="O11" s="80">
        <f>SUM(O12)</f>
        <v>363333</v>
      </c>
      <c r="P11" s="81">
        <f>SUM(P12)</f>
        <v>363333</v>
      </c>
      <c r="Q11" s="81">
        <f>SUM(Q12)</f>
        <v>341900</v>
      </c>
      <c r="R11" s="81">
        <f>SUM(R12)</f>
        <v>350466</v>
      </c>
      <c r="S11" s="81">
        <f>SUM(S12)</f>
        <v>350466</v>
      </c>
    </row>
    <row r="12" spans="1:19" ht="155.25" customHeight="1">
      <c r="A12" s="41" t="s">
        <v>14</v>
      </c>
      <c r="B12" s="91" t="s">
        <v>39</v>
      </c>
      <c r="C12" s="38">
        <v>810</v>
      </c>
      <c r="D12" s="37" t="s">
        <v>40</v>
      </c>
      <c r="E12" s="35" t="e">
        <f>#REF!+#REF!+#REF!+#REF!+#REF!+#REF!+#REF!+#REF!+#REF!+O12+#REF!</f>
        <v>#REF!</v>
      </c>
      <c r="F12" s="5" t="e">
        <f>#REF!+#REF!+#REF!+#REF!+#REF!+#REF!+#REF!+#REF!+#REF!+P12+#REF!</f>
        <v>#REF!</v>
      </c>
      <c r="G12" s="5" t="e">
        <f>#REF!+#REF!+#REF!+#REF!+#REF!+#REF!+#REF!+#REF!+#REF!+Q12+#REF!</f>
        <v>#REF!</v>
      </c>
      <c r="H12" s="5" t="e">
        <f>#REF!+#REF!+#REF!+#REF!+#REF!+#REF!+#REF!+#REF!+#REF!+R12+#REF!</f>
        <v>#REF!</v>
      </c>
      <c r="I12" s="5" t="e">
        <f>#REF!+#REF!+#REF!+#REF!+#REF!+#REF!+#REF!+#REF!+#REF!+S12+#REF!</f>
        <v>#REF!</v>
      </c>
      <c r="J12" s="15" t="e">
        <f>#REF!+#REF!+#REF!+#REF!+#REF!+#REF!+#REF!+#REF!+#REF!+#REF!+#REF!</f>
        <v>#REF!</v>
      </c>
      <c r="K12" s="97" t="s">
        <v>82</v>
      </c>
      <c r="L12" s="19" t="s">
        <v>41</v>
      </c>
      <c r="M12" s="19" t="s">
        <v>41</v>
      </c>
      <c r="N12" s="19" t="s">
        <v>42</v>
      </c>
      <c r="O12" s="10">
        <v>363333</v>
      </c>
      <c r="P12" s="11">
        <v>363333</v>
      </c>
      <c r="Q12" s="11">
        <v>341900</v>
      </c>
      <c r="R12" s="11">
        <v>350466</v>
      </c>
      <c r="S12" s="11">
        <v>350466</v>
      </c>
    </row>
    <row r="13" spans="1:19" ht="57" customHeight="1">
      <c r="A13" s="76"/>
      <c r="B13" s="77"/>
      <c r="C13" s="78">
        <v>810</v>
      </c>
      <c r="D13" s="79"/>
      <c r="E13" s="73"/>
      <c r="F13" s="74"/>
      <c r="G13" s="74"/>
      <c r="H13" s="74"/>
      <c r="I13" s="74"/>
      <c r="J13" s="75"/>
      <c r="K13" s="189" t="s">
        <v>43</v>
      </c>
      <c r="L13" s="195"/>
      <c r="M13" s="195"/>
      <c r="N13" s="196"/>
      <c r="O13" s="80">
        <f>SUM(O14:O16)</f>
        <v>745962</v>
      </c>
      <c r="P13" s="81">
        <f>SUM(P14:P16)</f>
        <v>745962</v>
      </c>
      <c r="Q13" s="82" t="e">
        <f>SUM(Q14+Q16+#REF!)</f>
        <v>#REF!</v>
      </c>
      <c r="R13" s="81">
        <f>SUM(R14:R16)</f>
        <v>721729</v>
      </c>
      <c r="S13" s="81" t="e">
        <f>SUM(S14+S16+#REF!)</f>
        <v>#REF!</v>
      </c>
    </row>
    <row r="14" spans="1:19" ht="371.25" customHeight="1">
      <c r="A14" s="12" t="s">
        <v>7</v>
      </c>
      <c r="B14" s="43" t="s">
        <v>44</v>
      </c>
      <c r="C14" s="34">
        <v>555</v>
      </c>
      <c r="D14" s="42" t="s">
        <v>58</v>
      </c>
      <c r="E14" s="35"/>
      <c r="F14" s="5"/>
      <c r="G14" s="5"/>
      <c r="H14" s="5"/>
      <c r="I14" s="5"/>
      <c r="J14" s="15"/>
      <c r="K14" s="44" t="s">
        <v>82</v>
      </c>
      <c r="L14" s="19" t="s">
        <v>41</v>
      </c>
      <c r="M14" s="141" t="s">
        <v>76</v>
      </c>
      <c r="N14" s="19" t="s">
        <v>42</v>
      </c>
      <c r="O14" s="10">
        <v>0</v>
      </c>
      <c r="P14" s="11">
        <v>0</v>
      </c>
      <c r="Q14" s="11">
        <v>30000</v>
      </c>
      <c r="R14" s="11">
        <v>2000</v>
      </c>
      <c r="S14" s="11">
        <v>2000</v>
      </c>
    </row>
    <row r="15" spans="1:19" ht="371.25" customHeight="1">
      <c r="A15" s="139" t="s">
        <v>7</v>
      </c>
      <c r="B15" s="43" t="s">
        <v>86</v>
      </c>
      <c r="C15" s="36">
        <v>810</v>
      </c>
      <c r="D15" s="42" t="s">
        <v>86</v>
      </c>
      <c r="E15" s="35"/>
      <c r="F15" s="5"/>
      <c r="G15" s="5"/>
      <c r="H15" s="5"/>
      <c r="I15" s="5"/>
      <c r="J15" s="15"/>
      <c r="K15" s="44" t="s">
        <v>83</v>
      </c>
      <c r="L15" s="92" t="s">
        <v>41</v>
      </c>
      <c r="M15" s="204" t="s">
        <v>103</v>
      </c>
      <c r="N15" s="19"/>
      <c r="O15" s="10">
        <v>280000</v>
      </c>
      <c r="P15" s="11">
        <v>280000</v>
      </c>
      <c r="Q15" s="11">
        <v>100000</v>
      </c>
      <c r="R15" s="11">
        <v>100000</v>
      </c>
      <c r="S15" s="11">
        <v>100000</v>
      </c>
    </row>
    <row r="16" spans="1:19" ht="239.25" customHeight="1">
      <c r="A16" s="90" t="s">
        <v>19</v>
      </c>
      <c r="B16" s="1" t="s">
        <v>45</v>
      </c>
      <c r="C16" s="36">
        <v>810</v>
      </c>
      <c r="D16" s="42" t="s">
        <v>46</v>
      </c>
      <c r="E16" s="35"/>
      <c r="F16" s="5"/>
      <c r="G16" s="5"/>
      <c r="H16" s="5"/>
      <c r="I16" s="5"/>
      <c r="J16" s="15"/>
      <c r="K16" s="97" t="s">
        <v>102</v>
      </c>
      <c r="L16" s="92" t="s">
        <v>41</v>
      </c>
      <c r="M16" s="155" t="s">
        <v>62</v>
      </c>
      <c r="N16" s="19" t="s">
        <v>42</v>
      </c>
      <c r="O16" s="136">
        <v>465962</v>
      </c>
      <c r="P16" s="99">
        <v>465962</v>
      </c>
      <c r="Q16" s="11">
        <v>10000</v>
      </c>
      <c r="R16" s="11">
        <v>619729</v>
      </c>
      <c r="S16" s="11">
        <v>619729</v>
      </c>
    </row>
    <row r="17" spans="1:19" ht="48" customHeight="1">
      <c r="A17" s="69"/>
      <c r="B17" s="70"/>
      <c r="C17" s="71">
        <v>810</v>
      </c>
      <c r="D17" s="72"/>
      <c r="E17" s="73"/>
      <c r="F17" s="74"/>
      <c r="G17" s="74"/>
      <c r="H17" s="74"/>
      <c r="I17" s="74"/>
      <c r="J17" s="75"/>
      <c r="K17" s="197" t="s">
        <v>47</v>
      </c>
      <c r="L17" s="198"/>
      <c r="M17" s="198"/>
      <c r="N17" s="199"/>
      <c r="O17" s="100">
        <f>SUM(O18+O19)</f>
        <v>7705478.8499999996</v>
      </c>
      <c r="P17" s="101">
        <f>SUM(P18+P19)</f>
        <v>7705478.8499999996</v>
      </c>
      <c r="Q17" s="102">
        <f>SUM(Q18+Q19)</f>
        <v>6749261</v>
      </c>
      <c r="R17" s="102">
        <f>SUM(R18+R19)</f>
        <v>6832923</v>
      </c>
      <c r="S17" s="102">
        <f>SUM(S18+S19)</f>
        <v>6832923</v>
      </c>
    </row>
    <row r="18" spans="1:19" ht="201" customHeight="1">
      <c r="A18" s="90" t="s">
        <v>9</v>
      </c>
      <c r="B18" s="45" t="s">
        <v>48</v>
      </c>
      <c r="C18" s="1">
        <v>810</v>
      </c>
      <c r="D18" s="42" t="s">
        <v>49</v>
      </c>
      <c r="E18" s="35"/>
      <c r="F18" s="5"/>
      <c r="G18" s="5"/>
      <c r="H18" s="5"/>
      <c r="I18" s="5"/>
      <c r="J18" s="15"/>
      <c r="K18" s="44" t="s">
        <v>82</v>
      </c>
      <c r="L18" s="19" t="s">
        <v>41</v>
      </c>
      <c r="M18" s="19" t="s">
        <v>41</v>
      </c>
      <c r="N18" s="19" t="s">
        <v>42</v>
      </c>
      <c r="O18" s="10">
        <v>7701159.8499999996</v>
      </c>
      <c r="P18" s="11">
        <v>7701159.8499999996</v>
      </c>
      <c r="Q18" s="11">
        <v>6744942</v>
      </c>
      <c r="R18" s="11">
        <v>6828604</v>
      </c>
      <c r="S18" s="11">
        <v>6828604</v>
      </c>
    </row>
    <row r="19" spans="1:19" ht="187.5" customHeight="1">
      <c r="A19" s="90" t="s">
        <v>3</v>
      </c>
      <c r="B19" s="43" t="s">
        <v>54</v>
      </c>
      <c r="C19" s="1">
        <v>810</v>
      </c>
      <c r="D19" s="1" t="s">
        <v>55</v>
      </c>
      <c r="E19" s="35"/>
      <c r="F19" s="5"/>
      <c r="G19" s="5"/>
      <c r="H19" s="5"/>
      <c r="I19" s="5"/>
      <c r="J19" s="15"/>
      <c r="K19" s="44" t="s">
        <v>82</v>
      </c>
      <c r="L19" s="19" t="s">
        <v>41</v>
      </c>
      <c r="M19" s="19" t="s">
        <v>88</v>
      </c>
      <c r="N19" s="19" t="s">
        <v>42</v>
      </c>
      <c r="O19" s="98">
        <v>4319</v>
      </c>
      <c r="P19" s="99">
        <v>4319</v>
      </c>
      <c r="Q19" s="103">
        <v>4319</v>
      </c>
      <c r="R19" s="103">
        <v>4319</v>
      </c>
      <c r="S19" s="103">
        <v>4319</v>
      </c>
    </row>
    <row r="20" spans="1:19" ht="57.75" customHeight="1">
      <c r="A20" s="62"/>
      <c r="B20" s="67"/>
      <c r="C20" s="64">
        <v>810</v>
      </c>
      <c r="D20" s="68"/>
      <c r="E20" s="55"/>
      <c r="F20" s="53"/>
      <c r="G20" s="53"/>
      <c r="H20" s="53"/>
      <c r="I20" s="53"/>
      <c r="J20" s="54"/>
      <c r="K20" s="181" t="s">
        <v>77</v>
      </c>
      <c r="L20" s="191"/>
      <c r="M20" s="191"/>
      <c r="N20" s="192"/>
      <c r="O20" s="104">
        <v>6242694.54</v>
      </c>
      <c r="P20" s="105">
        <v>6242694.54</v>
      </c>
      <c r="Q20" s="106">
        <v>4338280</v>
      </c>
      <c r="R20" s="106">
        <v>4370280</v>
      </c>
      <c r="S20" s="106">
        <v>4370280</v>
      </c>
    </row>
    <row r="21" spans="1:19" ht="57.75" customHeight="1">
      <c r="A21" s="142"/>
      <c r="B21" s="143"/>
      <c r="C21" s="64"/>
      <c r="D21" s="144"/>
      <c r="E21" s="55"/>
      <c r="F21" s="53"/>
      <c r="G21" s="53"/>
      <c r="H21" s="53"/>
      <c r="I21" s="53"/>
      <c r="J21" s="54"/>
      <c r="K21" s="181" t="s">
        <v>92</v>
      </c>
      <c r="L21" s="182"/>
      <c r="M21" s="138"/>
      <c r="N21" s="145"/>
      <c r="O21" s="104"/>
      <c r="P21" s="105"/>
      <c r="Q21" s="106"/>
      <c r="R21" s="106"/>
      <c r="S21" s="106"/>
    </row>
    <row r="22" spans="1:19" ht="57.75" customHeight="1" thickBot="1">
      <c r="A22" s="142" t="s">
        <v>6</v>
      </c>
      <c r="B22" s="143" t="s">
        <v>56</v>
      </c>
      <c r="C22" s="64">
        <v>810</v>
      </c>
      <c r="D22" s="68" t="s">
        <v>93</v>
      </c>
      <c r="E22" s="55"/>
      <c r="F22" s="53"/>
      <c r="G22" s="53"/>
      <c r="H22" s="53"/>
      <c r="I22" s="53"/>
      <c r="J22" s="54"/>
      <c r="K22" s="147" t="s">
        <v>75</v>
      </c>
      <c r="L22" s="146" t="s">
        <v>41</v>
      </c>
      <c r="M22" s="146" t="s">
        <v>41</v>
      </c>
      <c r="N22" s="145" t="s">
        <v>42</v>
      </c>
      <c r="O22" s="104">
        <v>1653027</v>
      </c>
      <c r="P22" s="105">
        <v>1653027</v>
      </c>
      <c r="Q22" s="106">
        <v>990000</v>
      </c>
      <c r="R22" s="106">
        <v>990000</v>
      </c>
      <c r="S22" s="106">
        <v>990000</v>
      </c>
    </row>
    <row r="23" spans="1:19" ht="175.5" customHeight="1">
      <c r="A23" s="202" t="s">
        <v>5</v>
      </c>
      <c r="B23" s="200" t="s">
        <v>59</v>
      </c>
      <c r="C23" s="1">
        <v>810</v>
      </c>
      <c r="D23" s="47" t="s">
        <v>61</v>
      </c>
      <c r="E23" s="5"/>
      <c r="F23" s="5"/>
      <c r="G23" s="5"/>
      <c r="H23" s="5"/>
      <c r="I23" s="5"/>
      <c r="J23" s="5"/>
      <c r="K23" s="44" t="s">
        <v>82</v>
      </c>
      <c r="L23" s="49" t="s">
        <v>41</v>
      </c>
      <c r="M23" s="18" t="s">
        <v>101</v>
      </c>
      <c r="N23" s="49" t="s">
        <v>42</v>
      </c>
      <c r="O23" s="10">
        <v>4589667.5599999996</v>
      </c>
      <c r="P23" s="11">
        <v>4589667.5599999996</v>
      </c>
      <c r="Q23" s="11">
        <v>3348280</v>
      </c>
      <c r="R23" s="11">
        <v>3380280</v>
      </c>
      <c r="S23" s="11">
        <v>3380280</v>
      </c>
    </row>
    <row r="24" spans="1:19" ht="145.5" customHeight="1">
      <c r="A24" s="203"/>
      <c r="B24" s="201"/>
      <c r="C24" s="34">
        <v>810</v>
      </c>
      <c r="D24" s="39" t="s">
        <v>60</v>
      </c>
      <c r="E24" s="35"/>
      <c r="F24" s="5"/>
      <c r="G24" s="5"/>
      <c r="H24" s="5"/>
      <c r="I24" s="5"/>
      <c r="J24" s="15"/>
      <c r="K24" s="44" t="s">
        <v>82</v>
      </c>
      <c r="L24" s="49" t="s">
        <v>41</v>
      </c>
      <c r="M24" s="49" t="s">
        <v>41</v>
      </c>
      <c r="N24" s="49" t="s">
        <v>42</v>
      </c>
      <c r="O24" s="10">
        <v>4589667.5599999996</v>
      </c>
      <c r="P24" s="11">
        <v>4589667.5599999996</v>
      </c>
      <c r="Q24" s="11">
        <v>3348280</v>
      </c>
      <c r="R24" s="11">
        <v>3348280</v>
      </c>
      <c r="S24" s="11">
        <v>3348280</v>
      </c>
    </row>
    <row r="25" spans="1:19" ht="66.75" customHeight="1" thickBot="1">
      <c r="A25" s="62"/>
      <c r="B25" s="57"/>
      <c r="C25" s="64">
        <v>810</v>
      </c>
      <c r="D25" s="66"/>
      <c r="E25" s="55"/>
      <c r="F25" s="53"/>
      <c r="G25" s="53"/>
      <c r="H25" s="53"/>
      <c r="I25" s="53"/>
      <c r="J25" s="54"/>
      <c r="K25" s="188" t="s">
        <v>63</v>
      </c>
      <c r="L25" s="189"/>
      <c r="M25" s="189"/>
      <c r="N25" s="190"/>
      <c r="O25" s="60">
        <f>SUM(O26:O27)</f>
        <v>2552629</v>
      </c>
      <c r="P25" s="61">
        <f>SUM(P26:P27)</f>
        <v>2552629</v>
      </c>
      <c r="Q25" s="61">
        <f>SUM(Q26)</f>
        <v>2437629</v>
      </c>
      <c r="R25" s="61">
        <f>SUM(R26)</f>
        <v>2437629</v>
      </c>
      <c r="S25" s="61">
        <f>SUM(S26)</f>
        <v>2437629</v>
      </c>
    </row>
    <row r="26" spans="1:19" ht="217.5" customHeight="1" thickBot="1">
      <c r="A26" s="156" t="s">
        <v>4</v>
      </c>
      <c r="B26" s="158" t="s">
        <v>64</v>
      </c>
      <c r="C26" s="34">
        <v>810</v>
      </c>
      <c r="D26" s="42" t="s">
        <v>65</v>
      </c>
      <c r="E26" s="35"/>
      <c r="F26" s="5"/>
      <c r="G26" s="5"/>
      <c r="H26" s="5"/>
      <c r="I26" s="5"/>
      <c r="J26" s="15"/>
      <c r="K26" s="154" t="s">
        <v>66</v>
      </c>
      <c r="L26" s="49" t="s">
        <v>41</v>
      </c>
      <c r="M26" s="49" t="s">
        <v>41</v>
      </c>
      <c r="N26" s="49" t="s">
        <v>94</v>
      </c>
      <c r="O26" s="10">
        <v>2552629</v>
      </c>
      <c r="P26" s="11">
        <v>2552629</v>
      </c>
      <c r="Q26" s="11">
        <v>2437629</v>
      </c>
      <c r="R26" s="11">
        <v>2437629</v>
      </c>
      <c r="S26" s="11">
        <v>2437629</v>
      </c>
    </row>
    <row r="27" spans="1:19" ht="187.5" customHeight="1" thickBot="1">
      <c r="A27" s="157"/>
      <c r="B27" s="159"/>
      <c r="C27" s="34">
        <v>810</v>
      </c>
      <c r="D27" s="44" t="s">
        <v>0</v>
      </c>
      <c r="E27" s="35"/>
      <c r="F27" s="5"/>
      <c r="G27" s="5"/>
      <c r="H27" s="5"/>
      <c r="I27" s="5"/>
      <c r="J27" s="15"/>
      <c r="K27" s="48" t="s">
        <v>66</v>
      </c>
      <c r="L27" s="49" t="s">
        <v>41</v>
      </c>
      <c r="M27" s="49" t="s">
        <v>41</v>
      </c>
      <c r="N27" s="49" t="s">
        <v>42</v>
      </c>
      <c r="O27" s="10"/>
      <c r="P27" s="11"/>
      <c r="Q27" s="11">
        <v>0</v>
      </c>
      <c r="R27" s="11">
        <v>0</v>
      </c>
      <c r="S27" s="11">
        <v>0</v>
      </c>
    </row>
    <row r="28" spans="1:19" ht="127.5" customHeight="1" thickBot="1">
      <c r="A28" s="90" t="s">
        <v>67</v>
      </c>
      <c r="B28" s="25" t="s">
        <v>68</v>
      </c>
      <c r="C28" s="34">
        <v>555</v>
      </c>
      <c r="D28" s="42" t="s">
        <v>69</v>
      </c>
      <c r="E28" s="35"/>
      <c r="F28" s="5"/>
      <c r="G28" s="5"/>
      <c r="H28" s="5"/>
      <c r="I28" s="5"/>
      <c r="J28" s="15"/>
      <c r="K28" s="48" t="s">
        <v>66</v>
      </c>
      <c r="L28" s="49" t="s">
        <v>41</v>
      </c>
      <c r="M28" s="49" t="s">
        <v>41</v>
      </c>
      <c r="N28" s="49" t="s">
        <v>42</v>
      </c>
      <c r="O28" s="10"/>
      <c r="P28" s="11">
        <f t="shared" ref="P28" si="0">SUM(O28)</f>
        <v>0</v>
      </c>
      <c r="Q28" s="11"/>
      <c r="R28" s="11"/>
      <c r="S28" s="11"/>
    </row>
    <row r="29" spans="1:19" s="50" customFormat="1" ht="56.25" customHeight="1">
      <c r="A29" s="62"/>
      <c r="B29" s="63"/>
      <c r="C29" s="64">
        <v>555</v>
      </c>
      <c r="D29" s="59"/>
      <c r="E29" s="55"/>
      <c r="F29" s="53"/>
      <c r="G29" s="53"/>
      <c r="H29" s="53"/>
      <c r="I29" s="53"/>
      <c r="J29" s="54"/>
      <c r="K29" s="188" t="s">
        <v>71</v>
      </c>
      <c r="L29" s="195"/>
      <c r="M29" s="195"/>
      <c r="N29" s="196"/>
      <c r="O29" s="60">
        <f>SUM(O30)</f>
        <v>8000</v>
      </c>
      <c r="P29" s="61">
        <f>SUM(P30)</f>
        <v>8000</v>
      </c>
      <c r="Q29" s="61">
        <f>SUM(Q30)</f>
        <v>0</v>
      </c>
      <c r="R29" s="61">
        <f>SUM(R30)</f>
        <v>0</v>
      </c>
      <c r="S29" s="61">
        <f>SUM(S30)</f>
        <v>0</v>
      </c>
    </row>
    <row r="30" spans="1:19" ht="136.5" customHeight="1">
      <c r="A30" s="51" t="s">
        <v>90</v>
      </c>
      <c r="B30" s="39" t="s">
        <v>91</v>
      </c>
      <c r="C30" s="1">
        <v>810</v>
      </c>
      <c r="D30" s="42" t="s">
        <v>70</v>
      </c>
      <c r="E30" s="35"/>
      <c r="F30" s="5"/>
      <c r="G30" s="5"/>
      <c r="H30" s="5"/>
      <c r="I30" s="5"/>
      <c r="J30" s="15"/>
      <c r="K30" s="44" t="s">
        <v>82</v>
      </c>
      <c r="L30" s="49" t="s">
        <v>41</v>
      </c>
      <c r="M30" s="49" t="s">
        <v>41</v>
      </c>
      <c r="N30" s="49" t="s">
        <v>42</v>
      </c>
      <c r="O30" s="10">
        <v>8000</v>
      </c>
      <c r="P30" s="11">
        <v>8000</v>
      </c>
      <c r="Q30" s="11">
        <v>0</v>
      </c>
      <c r="R30" s="11">
        <v>0</v>
      </c>
      <c r="S30" s="11">
        <v>0</v>
      </c>
    </row>
    <row r="31" spans="1:19" ht="70.5" customHeight="1" thickBot="1">
      <c r="A31" s="56"/>
      <c r="B31" s="57"/>
      <c r="C31" s="58">
        <v>810</v>
      </c>
      <c r="D31" s="59"/>
      <c r="E31" s="55"/>
      <c r="F31" s="53"/>
      <c r="G31" s="53"/>
      <c r="H31" s="53"/>
      <c r="I31" s="53"/>
      <c r="J31" s="54"/>
      <c r="K31" s="188" t="s">
        <v>72</v>
      </c>
      <c r="L31" s="193"/>
      <c r="M31" s="193"/>
      <c r="N31" s="194"/>
      <c r="O31" s="60">
        <f>SUM(O32:O32)</f>
        <v>386678.56</v>
      </c>
      <c r="P31" s="61" t="e">
        <f>SUM(P32+#REF!)</f>
        <v>#REF!</v>
      </c>
      <c r="Q31" s="61" t="e">
        <f>SUM(Q32+#REF!)</f>
        <v>#REF!</v>
      </c>
      <c r="R31" s="61" t="e">
        <f>SUM(R32+#REF!)</f>
        <v>#REF!</v>
      </c>
      <c r="S31" s="61" t="e">
        <f>SUM(S32+#REF!)</f>
        <v>#REF!</v>
      </c>
    </row>
    <row r="32" spans="1:19" ht="304.5" customHeight="1" thickBot="1">
      <c r="A32" s="12" t="s">
        <v>95</v>
      </c>
      <c r="B32" s="52" t="s">
        <v>96</v>
      </c>
      <c r="C32" s="34">
        <v>810</v>
      </c>
      <c r="D32" s="44" t="s">
        <v>73</v>
      </c>
      <c r="E32" s="149"/>
      <c r="F32" s="150"/>
      <c r="G32" s="150"/>
      <c r="H32" s="150"/>
      <c r="I32" s="151"/>
      <c r="J32" s="152"/>
      <c r="K32" s="153" t="s">
        <v>99</v>
      </c>
      <c r="L32" s="18"/>
      <c r="M32" s="153" t="s">
        <v>100</v>
      </c>
      <c r="N32" s="49" t="s">
        <v>42</v>
      </c>
      <c r="O32" s="10">
        <v>386678.56</v>
      </c>
      <c r="P32" s="11">
        <v>386678.56</v>
      </c>
      <c r="Q32" s="11">
        <v>494900</v>
      </c>
      <c r="R32" s="11">
        <v>544100</v>
      </c>
      <c r="S32" s="11">
        <v>672200</v>
      </c>
    </row>
    <row r="33" spans="1:19" ht="71.25">
      <c r="A33" s="12" t="s">
        <v>10</v>
      </c>
      <c r="B33" s="12"/>
      <c r="C33" s="1">
        <v>810</v>
      </c>
      <c r="D33" s="1"/>
      <c r="E33" s="5"/>
      <c r="F33" s="5"/>
      <c r="G33" s="5"/>
      <c r="H33" s="5"/>
      <c r="I33" s="5"/>
      <c r="J33" s="15"/>
      <c r="K33" s="148" t="s">
        <v>97</v>
      </c>
      <c r="L33" s="18"/>
      <c r="M33" s="148"/>
      <c r="N33" s="19"/>
      <c r="O33" s="10"/>
      <c r="P33" s="11"/>
      <c r="Q33" s="11"/>
      <c r="R33" s="11"/>
      <c r="S33" s="11"/>
    </row>
    <row r="34" spans="1:19" ht="35.25" customHeight="1">
      <c r="A34" s="107"/>
      <c r="B34" s="107" t="s">
        <v>74</v>
      </c>
      <c r="C34" s="107">
        <v>810</v>
      </c>
      <c r="D34" s="107"/>
      <c r="E34" s="108" t="e">
        <f t="shared" ref="E34:J34" si="1">SUM(E4:E33)</f>
        <v>#REF!</v>
      </c>
      <c r="F34" s="108" t="e">
        <f t="shared" si="1"/>
        <v>#REF!</v>
      </c>
      <c r="G34" s="108" t="e">
        <f t="shared" si="1"/>
        <v>#REF!</v>
      </c>
      <c r="H34" s="108" t="e">
        <f t="shared" si="1"/>
        <v>#REF!</v>
      </c>
      <c r="I34" s="108" t="e">
        <f t="shared" si="1"/>
        <v>#REF!</v>
      </c>
      <c r="J34" s="109" t="e">
        <f t="shared" si="1"/>
        <v>#REF!</v>
      </c>
      <c r="K34" s="148" t="s">
        <v>98</v>
      </c>
      <c r="L34" s="108"/>
      <c r="M34" s="148"/>
      <c r="N34" s="110"/>
      <c r="O34" s="111">
        <v>29018689.41</v>
      </c>
      <c r="P34" s="112">
        <v>29018689.41</v>
      </c>
      <c r="Q34" s="112">
        <v>22031107</v>
      </c>
      <c r="R34" s="112">
        <v>21654373</v>
      </c>
      <c r="S34" s="112">
        <v>21654373</v>
      </c>
    </row>
    <row r="35" spans="1:19" ht="18.75">
      <c r="A35" s="183"/>
      <c r="B35" s="183"/>
      <c r="C35" s="183"/>
      <c r="D35" s="183"/>
      <c r="E35" s="113"/>
      <c r="F35" s="113"/>
      <c r="G35" s="113"/>
      <c r="H35" s="113"/>
      <c r="I35" s="113"/>
      <c r="J35" s="114"/>
      <c r="K35" s="148"/>
      <c r="L35" s="115"/>
      <c r="M35" s="148"/>
      <c r="N35" s="116"/>
      <c r="O35" s="117"/>
      <c r="P35" s="117"/>
      <c r="Q35" s="117"/>
      <c r="R35" s="117"/>
      <c r="S35" s="117"/>
    </row>
    <row r="36" spans="1:19" ht="18.75">
      <c r="A36" s="13"/>
      <c r="B36" s="13"/>
      <c r="C36" s="4"/>
      <c r="D36" s="1"/>
      <c r="E36" s="5"/>
      <c r="F36" s="5"/>
      <c r="G36" s="5"/>
      <c r="H36" s="5"/>
      <c r="I36" s="5"/>
      <c r="J36" s="15"/>
      <c r="K36" s="148"/>
      <c r="L36" s="18"/>
      <c r="M36" s="148"/>
      <c r="N36" s="19"/>
      <c r="O36" s="118"/>
      <c r="P36" s="119"/>
      <c r="Q36" s="120"/>
      <c r="R36" s="120"/>
      <c r="S36" s="120"/>
    </row>
    <row r="37" spans="1:19" ht="32.25">
      <c r="A37" s="121" t="s">
        <v>4</v>
      </c>
      <c r="B37" s="122" t="s">
        <v>78</v>
      </c>
      <c r="C37" s="123" t="s">
        <v>89</v>
      </c>
      <c r="D37" s="65" t="s">
        <v>20</v>
      </c>
      <c r="E37" s="53" t="e">
        <f>#REF!+#REF!+#REF!+#REF!+#REF!+#REF!+#REF!+#REF!+#REF!+O37+#REF!</f>
        <v>#REF!</v>
      </c>
      <c r="F37" s="53" t="e">
        <f>#REF!+#REF!+#REF!+#REF!+#REF!+#REF!+#REF!+#REF!+#REF!+P37+#REF!</f>
        <v>#REF!</v>
      </c>
      <c r="G37" s="53" t="e">
        <f>#REF!+#REF!+#REF!+#REF!+#REF!+#REF!+#REF!+#REF!+#REF!+Q37+#REF!</f>
        <v>#REF!</v>
      </c>
      <c r="H37" s="53" t="e">
        <f>#REF!+#REF!+#REF!+#REF!+#REF!+#REF!+#REF!+#REF!+#REF!+R37+#REF!</f>
        <v>#REF!</v>
      </c>
      <c r="I37" s="53" t="e">
        <f>#REF!+#REF!+#REF!+#REF!+#REF!+#REF!+#REF!+#REF!+#REF!+S37+#REF!</f>
        <v>#REF!</v>
      </c>
      <c r="J37" s="54" t="e">
        <f>#REF!+#REF!+#REF!+#REF!+#REF!+#REF!+#REF!+#REF!+#REF!+#REF!+#REF!</f>
        <v>#REF!</v>
      </c>
      <c r="K37" s="148"/>
      <c r="L37" s="53"/>
      <c r="M37" s="55"/>
      <c r="N37" s="55"/>
      <c r="O37" s="124"/>
      <c r="P37" s="125"/>
      <c r="Q37" s="125"/>
      <c r="R37" s="137">
        <v>555200</v>
      </c>
      <c r="S37" s="137">
        <v>1119372</v>
      </c>
    </row>
    <row r="38" spans="1:19" ht="30" customHeight="1">
      <c r="A38" s="126"/>
      <c r="B38" s="126"/>
      <c r="C38" s="127"/>
      <c r="D38" s="97"/>
      <c r="E38" s="5" t="e">
        <f>#REF!+#REF!+#REF!+#REF!+#REF!+#REF!+#REF!+#REF!+#REF!+O38+#REF!</f>
        <v>#REF!</v>
      </c>
      <c r="F38" s="5" t="e">
        <f>#REF!+#REF!+#REF!+#REF!+#REF!+#REF!+#REF!+#REF!+#REF!+P38+#REF!</f>
        <v>#REF!</v>
      </c>
      <c r="G38" s="5" t="e">
        <f>#REF!+#REF!+#REF!+#REF!+#REF!+#REF!+#REF!+#REF!+#REF!+Q38+#REF!</f>
        <v>#REF!</v>
      </c>
      <c r="H38" s="5" t="e">
        <f>#REF!+#REF!+#REF!+#REF!+#REF!+#REF!+#REF!+#REF!+#REF!+R38+#REF!</f>
        <v>#REF!</v>
      </c>
      <c r="I38" s="5" t="e">
        <f>#REF!+#REF!+#REF!+#REF!+#REF!+#REF!+#REF!+#REF!+#REF!+S38+#REF!</f>
        <v>#REF!</v>
      </c>
      <c r="J38" s="15" t="e">
        <f>#REF!+#REF!+#REF!+#REF!+#REF!+#REF!+#REF!+#REF!+#REF!+#REF!+#REF!</f>
        <v>#REF!</v>
      </c>
      <c r="K38" s="18"/>
      <c r="L38" s="18"/>
      <c r="M38" s="19"/>
      <c r="N38" s="19"/>
      <c r="O38" s="118"/>
      <c r="P38" s="119"/>
      <c r="Q38" s="119"/>
      <c r="R38" s="119"/>
      <c r="S38" s="119"/>
    </row>
    <row r="39" spans="1:19" ht="88.5" customHeight="1">
      <c r="A39" s="128"/>
      <c r="B39" s="128"/>
      <c r="C39" s="127"/>
      <c r="D39" s="127"/>
      <c r="E39" s="5" t="e">
        <f>#REF!+#REF!+#REF!+#REF!+#REF!+#REF!+#REF!+#REF!+#REF!+O39+#REF!</f>
        <v>#REF!</v>
      </c>
      <c r="F39" s="5" t="e">
        <f>#REF!+#REF!+#REF!+#REF!+#REF!+#REF!+#REF!+#REF!+#REF!+P39+#REF!</f>
        <v>#REF!</v>
      </c>
      <c r="G39" s="5" t="e">
        <f>#REF!+#REF!+#REF!+#REF!+#REF!+#REF!+#REF!+#REF!+#REF!+Q39+#REF!</f>
        <v>#REF!</v>
      </c>
      <c r="H39" s="5" t="e">
        <f>#REF!+#REF!+#REF!+#REF!+#REF!+#REF!+#REF!+#REF!+#REF!+R39+#REF!</f>
        <v>#REF!</v>
      </c>
      <c r="I39" s="5" t="e">
        <f>#REF!+#REF!+#REF!+#REF!+#REF!+#REF!+#REF!+#REF!+#REF!+S39+#REF!</f>
        <v>#REF!</v>
      </c>
      <c r="J39" s="15">
        <v>0</v>
      </c>
      <c r="K39" s="18"/>
      <c r="L39" s="18"/>
      <c r="M39" s="19"/>
      <c r="N39" s="19"/>
      <c r="O39" s="118"/>
      <c r="P39" s="119"/>
      <c r="Q39" s="119"/>
      <c r="R39" s="119"/>
      <c r="S39" s="119"/>
    </row>
    <row r="40" spans="1:19" ht="18.75" hidden="1">
      <c r="A40" s="128"/>
      <c r="B40" s="128"/>
      <c r="C40" s="127"/>
      <c r="D40" s="127"/>
      <c r="E40" s="5" t="e">
        <f>#REF!+#REF!+#REF!+#REF!+#REF!+#REF!+#REF!+#REF!+#REF!+O40+#REF!</f>
        <v>#REF!</v>
      </c>
      <c r="F40" s="5" t="e">
        <f>#REF!+#REF!+#REF!+#REF!+#REF!+#REF!+#REF!+#REF!+#REF!+P40+#REF!</f>
        <v>#REF!</v>
      </c>
      <c r="G40" s="5" t="e">
        <f>#REF!+#REF!+#REF!+#REF!+#REF!+#REF!+#REF!+#REF!+#REF!+Q40+#REF!</f>
        <v>#REF!</v>
      </c>
      <c r="H40" s="5" t="e">
        <f>#REF!+#REF!+#REF!+#REF!+#REF!+#REF!+#REF!+#REF!+#REF!+R40+#REF!</f>
        <v>#REF!</v>
      </c>
      <c r="I40" s="5" t="e">
        <f>#REF!+#REF!+#REF!+#REF!+#REF!+#REF!+#REF!+#REF!+#REF!+S40+#REF!</f>
        <v>#REF!</v>
      </c>
      <c r="J40" s="15" t="e">
        <f>#REF!+#REF!+#REF!+#REF!+#REF!+#REF!+#REF!+#REF!+#REF!+#REF!+#REF!</f>
        <v>#REF!</v>
      </c>
      <c r="K40" s="18"/>
      <c r="L40" s="18"/>
      <c r="M40" s="19"/>
      <c r="N40" s="19"/>
      <c r="O40" s="118"/>
      <c r="P40" s="119"/>
      <c r="Q40" s="119"/>
      <c r="R40" s="119"/>
      <c r="S40" s="119"/>
    </row>
    <row r="41" spans="1:19" ht="44.25" customHeight="1" thickBot="1">
      <c r="A41" s="129"/>
      <c r="B41" s="130">
        <v>9999999999</v>
      </c>
      <c r="C41" s="131">
        <v>810</v>
      </c>
      <c r="D41" s="131"/>
      <c r="E41" s="132" t="e">
        <f t="shared" ref="E41:J41" si="2">SUM(E34:E40)</f>
        <v>#REF!</v>
      </c>
      <c r="F41" s="132" t="e">
        <f t="shared" si="2"/>
        <v>#REF!</v>
      </c>
      <c r="G41" s="133" t="e">
        <f t="shared" si="2"/>
        <v>#REF!</v>
      </c>
      <c r="H41" s="133" t="e">
        <f t="shared" si="2"/>
        <v>#REF!</v>
      </c>
      <c r="I41" s="133" t="e">
        <f t="shared" si="2"/>
        <v>#REF!</v>
      </c>
      <c r="J41" s="133" t="e">
        <f t="shared" si="2"/>
        <v>#REF!</v>
      </c>
      <c r="K41" s="113"/>
      <c r="L41" s="134"/>
      <c r="M41" s="113"/>
      <c r="N41" s="113"/>
      <c r="O41" s="135">
        <f t="shared" ref="O41:P41" si="3">SUM(O34:O40)</f>
        <v>29018689.41</v>
      </c>
      <c r="P41" s="135">
        <f t="shared" si="3"/>
        <v>29018689.41</v>
      </c>
      <c r="Q41" s="135">
        <v>22586307</v>
      </c>
      <c r="R41" s="135">
        <v>22773745</v>
      </c>
      <c r="S41" s="135">
        <f>SUM(S34+S37)</f>
        <v>22773745</v>
      </c>
    </row>
    <row r="42" spans="1:19" ht="112.5" customHeight="1">
      <c r="M42" s="8"/>
      <c r="N42" s="8"/>
      <c r="O42" s="8"/>
      <c r="P42" s="8"/>
      <c r="Q42" s="8"/>
      <c r="R42" s="8"/>
      <c r="S42" s="8"/>
    </row>
    <row r="43" spans="1:19" ht="46.5" customHeight="1"/>
  </sheetData>
  <autoFilter ref="A2:S41">
    <filterColumn colId="4" showButton="0"/>
    <filterColumn colId="14" showButton="0"/>
  </autoFilter>
  <mergeCells count="28">
    <mergeCell ref="A35:D35"/>
    <mergeCell ref="A2:A3"/>
    <mergeCell ref="D2:D3"/>
    <mergeCell ref="K25:N25"/>
    <mergeCell ref="K20:N20"/>
    <mergeCell ref="K31:N31"/>
    <mergeCell ref="K13:N13"/>
    <mergeCell ref="K11:N11"/>
    <mergeCell ref="K17:N17"/>
    <mergeCell ref="B23:B24"/>
    <mergeCell ref="A23:A24"/>
    <mergeCell ref="K29:N29"/>
    <mergeCell ref="A26:A27"/>
    <mergeCell ref="B26:B27"/>
    <mergeCell ref="A1:S1"/>
    <mergeCell ref="B2:B3"/>
    <mergeCell ref="K2:L2"/>
    <mergeCell ref="M2:M3"/>
    <mergeCell ref="N2:N3"/>
    <mergeCell ref="C2:C3"/>
    <mergeCell ref="O2:P2"/>
    <mergeCell ref="Q2:Q3"/>
    <mergeCell ref="S2:S3"/>
    <mergeCell ref="I2:I3"/>
    <mergeCell ref="J2:J3"/>
    <mergeCell ref="E2:F2"/>
    <mergeCell ref="G2:G3"/>
    <mergeCell ref="K21:L21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DG Win&amp;Soft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bolshakova_en</dc:creator>
  <cp:lastModifiedBy>Настя</cp:lastModifiedBy>
  <cp:lastPrinted>2018-11-16T03:26:19Z</cp:lastPrinted>
  <dcterms:created xsi:type="dcterms:W3CDTF">2014-04-28T03:05:43Z</dcterms:created>
  <dcterms:modified xsi:type="dcterms:W3CDTF">2020-09-21T05:11:10Z</dcterms:modified>
</cp:coreProperties>
</file>